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53E5B254-4FC4-4A13-A49B-A5CECA744AD0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9" i="1"/>
  <c r="K10" i="1"/>
  <c r="J10" i="1"/>
  <c r="I10" i="1"/>
  <c r="I7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K231" i="1" s="1"/>
  <c r="J225" i="1"/>
  <c r="K225" i="1" s="1"/>
  <c r="J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K106" i="1"/>
  <c r="I9" i="1"/>
  <c r="G8" i="1"/>
  <c r="K232" i="1"/>
  <c r="K226" i="1"/>
  <c r="K221" i="1"/>
  <c r="K220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57" i="1"/>
  <c r="H256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<sst xmlns="http://schemas.openxmlformats.org/spreadsheetml/2006/main" count="2104" uniqueCount="181">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</sst>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1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43" fontId="10" fillId="0" borderId="1" xfId="0" applyNumberFormat="1" applyFont="1" applyBorder="1" applyAlignment="1">
      <alignment horizontal="right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70" zoomScaleNormal="10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7" sqref="G17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2.25" style="44" bestFit="1" customWidth="1"/>
    <col min="5" max="5" width="7.375" style="44" customWidth="1"/>
    <col min="6" max="6" width="17.375" style="1" bestFit="1" customWidth="1"/>
    <col min="7" max="7" width="17.125" style="1" bestFit="1" customWidth="1"/>
    <col min="8" max="8" width="11.25" style="1" bestFit="1" customWidth="1"/>
    <col min="9" max="9" width="16" style="1" bestFit="1" customWidth="1"/>
    <col min="10" max="10" width="15.75" style="1" bestFit="1" customWidth="1"/>
    <col min="11" max="11" width="7.875" style="1" customWidth="1"/>
    <col min="12" max="12" width="9.5" style="1" customWidth="1"/>
    <col min="13" max="16384" width="8.75" style="1"/>
  </cols>
  <sheetData>
    <row r="1" spans="1:11" ht="26.25">
      <c r="A1" s="17" t="s">
        <v>88</v>
      </c>
    </row>
    <row r="2" spans="1:11">
      <c r="A2" s="1" t="s">
        <v>180</v>
      </c>
    </row>
    <row r="3" spans="1:11">
      <c r="A3" s="71" t="s">
        <v>0</v>
      </c>
      <c r="B3" s="71" t="s">
        <v>1</v>
      </c>
      <c r="C3" s="72" t="s">
        <v>2</v>
      </c>
      <c r="D3" s="72"/>
      <c r="E3" s="72"/>
      <c r="F3" s="70" t="s">
        <v>3</v>
      </c>
      <c r="G3" s="70"/>
      <c r="H3" s="70"/>
      <c r="I3" s="69" t="s">
        <v>4</v>
      </c>
      <c r="J3" s="69"/>
      <c r="K3" s="69"/>
    </row>
    <row r="4" spans="1:11">
      <c r="A4" s="71"/>
      <c r="B4" s="71"/>
      <c r="C4" s="72" t="s">
        <v>5</v>
      </c>
      <c r="D4" s="73" t="s">
        <v>6</v>
      </c>
      <c r="E4" s="73" t="s">
        <v>7</v>
      </c>
      <c r="F4" s="4" t="s">
        <v>148</v>
      </c>
      <c r="G4" s="68" t="s">
        <v>9</v>
      </c>
      <c r="H4" s="68"/>
      <c r="I4" s="4" t="s">
        <v>147</v>
      </c>
      <c r="J4" s="68" t="s">
        <v>8</v>
      </c>
      <c r="K4" s="68"/>
    </row>
    <row r="5" spans="1:11">
      <c r="A5" s="71"/>
      <c r="B5" s="71"/>
      <c r="C5" s="72"/>
      <c r="D5" s="73"/>
      <c r="E5" s="73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627454545.01999998</v>
      </c>
      <c r="H7" s="48">
        <f t="shared" ref="H7:H10" si="0">G7/F7*100</f>
        <v>39.092031303054533</v>
      </c>
      <c r="I7" s="48">
        <f>I8+I9+I10</f>
        <v>291414377</v>
      </c>
      <c r="J7" s="48">
        <f>J8+J9+J10</f>
        <v>73174666.069999993</v>
      </c>
      <c r="K7" s="48">
        <f t="shared" ref="K7:K10" si="1">J7/I7*100</f>
        <v>25.110177069266555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366431090.29000002</v>
      </c>
      <c r="H8" s="45">
        <f t="shared" si="0"/>
        <v>45.395463302913683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139106477.09</v>
      </c>
      <c r="H9" s="45">
        <f t="shared" si="0"/>
        <v>35.682765254762053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73174666.069999993</v>
      </c>
      <c r="K9" s="45">
        <f t="shared" si="1"/>
        <v>25.723665944295021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121916977.63999999</v>
      </c>
      <c r="H10" s="45">
        <f t="shared" si="0"/>
        <v>29.879385859484977</v>
      </c>
      <c r="I10" s="45">
        <f>I195</f>
        <v>6950000</v>
      </c>
      <c r="J10" s="45">
        <f>J195</f>
        <v>0</v>
      </c>
      <c r="K10" s="45">
        <f t="shared" si="1"/>
        <v>0</v>
      </c>
    </row>
    <row r="11" spans="1:11" s="19" customFormat="1">
      <c r="A11" s="20" t="s">
        <v>25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26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366431090.29000002</v>
      </c>
      <c r="H13" s="59">
        <f>G13/F13*100</f>
        <v>45.395463302913683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366431090.29000002</v>
      </c>
      <c r="H14" s="45">
        <f>G14/F14*100</f>
        <v>45.395463302913683</v>
      </c>
      <c r="I14" s="45">
        <v>0</v>
      </c>
      <c r="J14" s="45">
        <v>0</v>
      </c>
      <c r="K14" s="45">
        <v>0</v>
      </c>
    </row>
    <row r="15" spans="1:11">
      <c r="A15" s="12" t="s">
        <v>27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22886159.620000001</v>
      </c>
      <c r="H16" s="59">
        <f t="shared" ref="H16:H17" si="2">G16/F16*100</f>
        <v>39.99091293833132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67">
        <f>(22877449.62+8710)</f>
        <v>22886159.620000001</v>
      </c>
      <c r="H17" s="45">
        <f t="shared" si="2"/>
        <v>39.99091293833132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91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152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3068197.19</v>
      </c>
      <c r="H20" s="59">
        <f t="shared" ref="H20:H21" si="3">G20/F20*100</f>
        <v>27.571865474478791</v>
      </c>
      <c r="I20" s="59">
        <v>12160000</v>
      </c>
      <c r="J20" s="59">
        <f>J21</f>
        <v>5923761.0199999996</v>
      </c>
      <c r="K20" s="59">
        <f t="shared" ref="K20:K21" si="4">J20/I20*100</f>
        <v>48.715139967105259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3068197.19</v>
      </c>
      <c r="H21" s="45">
        <f t="shared" si="3"/>
        <v>27.571865474478791</v>
      </c>
      <c r="I21" s="45">
        <v>12160000</v>
      </c>
      <c r="J21" s="45">
        <v>5923761.0199999996</v>
      </c>
      <c r="K21" s="45">
        <f t="shared" si="4"/>
        <v>48.715139967105259</v>
      </c>
    </row>
    <row r="22" spans="1:11">
      <c r="A22" s="14" t="s">
        <v>20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92</v>
      </c>
      <c r="B23" s="10" t="s">
        <v>63</v>
      </c>
      <c r="C23" s="29">
        <v>37</v>
      </c>
      <c r="D23" s="43">
        <v>27</v>
      </c>
      <c r="E23" s="43">
        <f>(D23*100)/C23</f>
        <v>72.972972972972968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92</v>
      </c>
      <c r="B24" s="10" t="s">
        <v>30</v>
      </c>
      <c r="C24" s="29">
        <v>1463</v>
      </c>
      <c r="D24" s="43">
        <v>1095</v>
      </c>
      <c r="E24" s="43">
        <f>(D24*100)/C24</f>
        <v>74.846206425153795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78</v>
      </c>
      <c r="B25" s="10" t="s">
        <v>63</v>
      </c>
      <c r="C25" s="29">
        <v>37</v>
      </c>
      <c r="D25" s="43">
        <v>8</v>
      </c>
      <c r="E25" s="43">
        <f>(D25*100)/C25</f>
        <v>21.621621621621621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45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 ht="42">
      <c r="A27" s="12" t="s">
        <v>153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1834057.59</v>
      </c>
      <c r="H28" s="59">
        <f t="shared" ref="H28:H29" si="5">G28/F28*100</f>
        <v>36.332361133122035</v>
      </c>
      <c r="I28" s="59">
        <v>1193680</v>
      </c>
      <c r="J28" s="59">
        <f>J29</f>
        <v>323876.71000000002</v>
      </c>
      <c r="K28" s="59">
        <f t="shared" ref="K28:K29" si="6">J28/I28*100</f>
        <v>27.132624321426178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1834057.59</v>
      </c>
      <c r="H29" s="45">
        <f t="shared" si="5"/>
        <v>36.332361133122035</v>
      </c>
      <c r="I29" s="45">
        <v>1193680</v>
      </c>
      <c r="J29" s="45">
        <v>323876.71000000002</v>
      </c>
      <c r="K29" s="45">
        <f t="shared" si="6"/>
        <v>27.132624321426178</v>
      </c>
    </row>
    <row r="30" spans="1:11">
      <c r="A30" s="14" t="s">
        <v>20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46</v>
      </c>
      <c r="B31" s="16" t="s">
        <v>30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47</v>
      </c>
      <c r="B32" s="10" t="s">
        <v>30</v>
      </c>
      <c r="C32" s="29">
        <v>2000</v>
      </c>
      <c r="D32" s="43">
        <v>294</v>
      </c>
      <c r="E32" s="43">
        <f>(D32*100)/C32</f>
        <v>14.7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48</v>
      </c>
      <c r="B33" s="16" t="s">
        <v>30</v>
      </c>
      <c r="C33" s="29">
        <v>500</v>
      </c>
      <c r="D33" s="43">
        <v>88</v>
      </c>
      <c r="E33" s="43">
        <f t="shared" ref="E33:E34" si="7">(D33*100)/C33</f>
        <v>17.600000000000001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49</v>
      </c>
      <c r="B34" s="16" t="s">
        <v>30</v>
      </c>
      <c r="C34" s="29">
        <v>1500</v>
      </c>
      <c r="D34" s="43">
        <v>206</v>
      </c>
      <c r="E34" s="43">
        <f t="shared" si="7"/>
        <v>13.733333333333333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50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154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12576314.58</v>
      </c>
      <c r="H37" s="59">
        <f t="shared" ref="H37:H39" si="8">G37/F37*100</f>
        <v>73.218144441533497</v>
      </c>
      <c r="I37" s="59">
        <v>8786000</v>
      </c>
      <c r="J37" s="59">
        <f>J38</f>
        <v>2528441.84</v>
      </c>
      <c r="K37" s="59">
        <f t="shared" ref="K37:K38" si="9">J37/I37*100</f>
        <v>28.778076940587294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723301.02</v>
      </c>
      <c r="H38" s="45">
        <f t="shared" si="8"/>
        <v>17.550312280105793</v>
      </c>
      <c r="I38" s="45">
        <v>8786000</v>
      </c>
      <c r="J38" s="45">
        <v>2528441.84</v>
      </c>
      <c r="K38" s="45">
        <f t="shared" si="9"/>
        <v>28.778076940587294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11853013.560000001</v>
      </c>
      <c r="H39" s="45">
        <f t="shared" si="8"/>
        <v>90.791512653961647</v>
      </c>
      <c r="I39" s="45">
        <v>0</v>
      </c>
      <c r="J39" s="45">
        <v>0</v>
      </c>
      <c r="K39" s="45">
        <v>0</v>
      </c>
    </row>
    <row r="40" spans="1:11">
      <c r="A40" s="14" t="s">
        <v>20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70</v>
      </c>
      <c r="B41" s="10" t="s">
        <v>71</v>
      </c>
      <c r="C41" s="29">
        <v>53</v>
      </c>
      <c r="D41" s="43">
        <v>9</v>
      </c>
      <c r="E41" s="43">
        <f>(D41*100)/C41</f>
        <v>16.981132075471699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73</v>
      </c>
      <c r="B42" s="10" t="s">
        <v>30</v>
      </c>
      <c r="C42" s="29">
        <v>540</v>
      </c>
      <c r="D42" s="43">
        <v>305</v>
      </c>
      <c r="E42" s="43">
        <f t="shared" ref="E42:E43" si="10">(D42*100)/C42</f>
        <v>56.481481481481481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75</v>
      </c>
      <c r="B43" s="10" t="s">
        <v>33</v>
      </c>
      <c r="C43" s="29">
        <v>38</v>
      </c>
      <c r="D43" s="43">
        <v>13</v>
      </c>
      <c r="E43" s="43">
        <f t="shared" si="10"/>
        <v>34.210526315789473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44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155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491007</v>
      </c>
      <c r="H46" s="59">
        <f t="shared" ref="H46:H47" si="11">G46/F46*100</f>
        <v>28.513763066202092</v>
      </c>
      <c r="I46" s="59">
        <v>43140300</v>
      </c>
      <c r="J46" s="59">
        <f>J47</f>
        <v>8524514.9199999999</v>
      </c>
      <c r="K46" s="59">
        <f t="shared" ref="K46:K47" si="12">J46/I46*100</f>
        <v>19.759980621367955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491007</v>
      </c>
      <c r="H47" s="45">
        <f t="shared" si="11"/>
        <v>28.513763066202092</v>
      </c>
      <c r="I47" s="45">
        <v>43140300</v>
      </c>
      <c r="J47" s="45">
        <v>8524514.9199999999</v>
      </c>
      <c r="K47" s="45">
        <f t="shared" si="12"/>
        <v>19.759980621367955</v>
      </c>
    </row>
    <row r="48" spans="1:11">
      <c r="A48" s="14" t="s">
        <v>20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93</v>
      </c>
      <c r="B49" s="10" t="s">
        <v>30</v>
      </c>
      <c r="C49" s="29">
        <v>5300</v>
      </c>
      <c r="D49" s="43">
        <v>3564</v>
      </c>
      <c r="E49" s="43">
        <f t="shared" ref="E49:E52" si="13">(D49*100)/C49</f>
        <v>67.245283018867923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93</v>
      </c>
      <c r="B50" s="10" t="s">
        <v>29</v>
      </c>
      <c r="C50" s="29">
        <v>26000</v>
      </c>
      <c r="D50" s="43">
        <v>16935</v>
      </c>
      <c r="E50" s="43">
        <f t="shared" si="13"/>
        <v>65.134615384615387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94</v>
      </c>
      <c r="B51" s="10" t="s">
        <v>30</v>
      </c>
      <c r="C51" s="29">
        <v>5300</v>
      </c>
      <c r="D51" s="43">
        <v>124</v>
      </c>
      <c r="E51" s="43">
        <f t="shared" si="13"/>
        <v>2.3396226415094339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94</v>
      </c>
      <c r="B52" s="10" t="s">
        <v>29</v>
      </c>
      <c r="C52" s="29">
        <v>26000</v>
      </c>
      <c r="D52" s="43">
        <v>590</v>
      </c>
      <c r="E52" s="43">
        <f t="shared" si="13"/>
        <v>2.2692307692307692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51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156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2048207.76</v>
      </c>
      <c r="H55" s="59">
        <f t="shared" ref="H55:H57" si="14">G55/F55*100</f>
        <v>31.472153657037495</v>
      </c>
      <c r="I55" s="59">
        <v>20608100</v>
      </c>
      <c r="J55" s="59">
        <f>J56</f>
        <v>7240227.2800000003</v>
      </c>
      <c r="K55" s="59">
        <f t="shared" ref="K55:K56" si="15">J55/I55*100</f>
        <v>35.132919968361961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107207.76</v>
      </c>
      <c r="H56" s="45">
        <f t="shared" si="14"/>
        <v>23.823946666666664</v>
      </c>
      <c r="I56" s="45">
        <v>20608100</v>
      </c>
      <c r="J56" s="45">
        <v>7240227.2800000003</v>
      </c>
      <c r="K56" s="45">
        <f t="shared" si="15"/>
        <v>35.132919968361961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1941000</v>
      </c>
      <c r="H57" s="45">
        <f t="shared" si="14"/>
        <v>32.040277319247281</v>
      </c>
      <c r="I57" s="45">
        <v>0</v>
      </c>
      <c r="J57" s="45">
        <v>0</v>
      </c>
      <c r="K57" s="45">
        <v>0</v>
      </c>
    </row>
    <row r="58" spans="1:11">
      <c r="A58" s="14" t="s">
        <v>20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95</v>
      </c>
      <c r="B59" s="10" t="s">
        <v>30</v>
      </c>
      <c r="C59" s="29">
        <v>2000</v>
      </c>
      <c r="D59" s="43">
        <v>1425</v>
      </c>
      <c r="E59" s="43">
        <f t="shared" ref="E59:E60" si="16">(D59*100)/C59</f>
        <v>71.25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95</v>
      </c>
      <c r="B60" s="10" t="s">
        <v>74</v>
      </c>
      <c r="C60" s="29">
        <v>110</v>
      </c>
      <c r="D60" s="43">
        <v>83</v>
      </c>
      <c r="E60" s="43">
        <f t="shared" si="16"/>
        <v>75.454545454545453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24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104295140.75</v>
      </c>
      <c r="H62" s="59">
        <f t="shared" ref="H62:H64" si="17">G62/F62*100</f>
        <v>31.631609168559443</v>
      </c>
      <c r="I62" s="59">
        <v>0</v>
      </c>
      <c r="J62" s="59">
        <v>0</v>
      </c>
      <c r="K62" s="59">
        <v>0</v>
      </c>
    </row>
    <row r="63" spans="1:11">
      <c r="A63" s="11" t="s">
        <v>149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52679907.75</v>
      </c>
      <c r="H63" s="45">
        <f>G63/F63*100</f>
        <v>45.072830866216108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51615233</v>
      </c>
      <c r="H64" s="45">
        <f t="shared" si="17"/>
        <v>24.250629108704722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52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157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5582710.4900000002</v>
      </c>
      <c r="H67" s="59">
        <f t="shared" ref="H67:H68" si="18">G67/F67*100</f>
        <v>30.234504161995591</v>
      </c>
      <c r="I67" s="59">
        <v>5931600</v>
      </c>
      <c r="J67" s="59">
        <f>J68</f>
        <v>3060586.26</v>
      </c>
      <c r="K67" s="59">
        <f t="shared" ref="K67:K68" si="19">J67/I67*100</f>
        <v>51.597988063928781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5582710.4900000002</v>
      </c>
      <c r="H68" s="45">
        <f t="shared" si="18"/>
        <v>30.234504161995591</v>
      </c>
      <c r="I68" s="45">
        <v>5931600</v>
      </c>
      <c r="J68" s="45">
        <v>3060586.26</v>
      </c>
      <c r="K68" s="45">
        <f t="shared" si="19"/>
        <v>51.597988063928781</v>
      </c>
    </row>
    <row r="69" spans="1:11">
      <c r="A69" s="14" t="s">
        <v>20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96</v>
      </c>
      <c r="B70" s="28" t="s">
        <v>37</v>
      </c>
      <c r="C70" s="29">
        <v>288</v>
      </c>
      <c r="D70" s="43">
        <v>95</v>
      </c>
      <c r="E70" s="43">
        <f t="shared" ref="E70:E77" si="20">(D70*100)/C70</f>
        <v>32.986111111111114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97</v>
      </c>
      <c r="B71" s="28" t="s">
        <v>77</v>
      </c>
      <c r="C71" s="29">
        <v>140</v>
      </c>
      <c r="D71" s="43">
        <v>99</v>
      </c>
      <c r="E71" s="43">
        <f t="shared" si="20"/>
        <v>70.714285714285708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98</v>
      </c>
      <c r="B72" s="28" t="s">
        <v>77</v>
      </c>
      <c r="C72" s="29">
        <v>45</v>
      </c>
      <c r="D72" s="43">
        <v>34</v>
      </c>
      <c r="E72" s="43">
        <f t="shared" si="20"/>
        <v>75.555555555555557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99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150</v>
      </c>
      <c r="B74" s="28" t="s">
        <v>72</v>
      </c>
      <c r="C74" s="29">
        <v>2597000</v>
      </c>
      <c r="D74" s="43">
        <v>212000</v>
      </c>
      <c r="E74" s="43">
        <f t="shared" si="20"/>
        <v>8.1632653061224492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100</v>
      </c>
      <c r="B75" s="28" t="s">
        <v>72</v>
      </c>
      <c r="C75" s="29">
        <v>2597000</v>
      </c>
      <c r="D75" s="43">
        <v>5000</v>
      </c>
      <c r="E75" s="43">
        <f t="shared" si="20"/>
        <v>0.19252984212552945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101</v>
      </c>
      <c r="B76" s="28" t="s">
        <v>30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102</v>
      </c>
      <c r="B77" s="34" t="s">
        <v>30</v>
      </c>
      <c r="C77" s="29">
        <v>1200</v>
      </c>
      <c r="D77" s="43">
        <v>570</v>
      </c>
      <c r="E77" s="43">
        <f t="shared" si="20"/>
        <v>47.5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158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8332445.6300000008</v>
      </c>
      <c r="H79" s="59">
        <f t="shared" ref="H79:H81" si="21">G79/F79*100</f>
        <v>25.28776689276339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6984176.1500000004</v>
      </c>
      <c r="H80" s="45">
        <f t="shared" si="21"/>
        <v>38.992039605176473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1348269.48</v>
      </c>
      <c r="H81" s="45">
        <f t="shared" si="21"/>
        <v>8.9653326417841956</v>
      </c>
      <c r="I81" s="45">
        <v>0</v>
      </c>
      <c r="J81" s="45">
        <v>0</v>
      </c>
      <c r="K81" s="45">
        <v>0</v>
      </c>
    </row>
    <row r="82" spans="1:11">
      <c r="A82" s="14" t="s">
        <v>20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53</v>
      </c>
      <c r="B83" s="10" t="s">
        <v>30</v>
      </c>
      <c r="C83" s="29">
        <v>400</v>
      </c>
      <c r="D83" s="43">
        <v>253</v>
      </c>
      <c r="E83" s="43">
        <f t="shared" ref="E83:E85" si="23">(D83*100)/C83</f>
        <v>63.25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54</v>
      </c>
      <c r="B84" s="16" t="s">
        <v>30</v>
      </c>
      <c r="C84" s="29">
        <v>370</v>
      </c>
      <c r="D84" s="43">
        <v>233</v>
      </c>
      <c r="E84" s="43">
        <f t="shared" si="23"/>
        <v>62.972972972972975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55</v>
      </c>
      <c r="B85" s="16" t="s">
        <v>30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56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159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1139059.3400000001</v>
      </c>
      <c r="H88" s="59">
        <f t="shared" ref="H88:H89" si="24">G88/F88*100</f>
        <v>28.358794502813328</v>
      </c>
      <c r="I88" s="59">
        <v>669700</v>
      </c>
      <c r="J88" s="59">
        <f>J89</f>
        <v>90540</v>
      </c>
      <c r="K88" s="59">
        <f t="shared" ref="K88:K89" si="25">J88/I88*100</f>
        <v>13.519486337165896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1139059.3400000001</v>
      </c>
      <c r="H89" s="45">
        <f t="shared" si="24"/>
        <v>28.358794502813328</v>
      </c>
      <c r="I89" s="45">
        <v>669700</v>
      </c>
      <c r="J89" s="45">
        <v>90540</v>
      </c>
      <c r="K89" s="45">
        <f t="shared" si="25"/>
        <v>13.519486337165896</v>
      </c>
    </row>
    <row r="90" spans="1:11">
      <c r="A90" s="14" t="s">
        <v>20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57</v>
      </c>
      <c r="B91" s="10" t="s">
        <v>30</v>
      </c>
      <c r="C91" s="29">
        <v>800</v>
      </c>
      <c r="D91" s="43">
        <v>718</v>
      </c>
      <c r="E91" s="43">
        <f t="shared" ref="E91" si="26">(D91*100)/C91</f>
        <v>89.75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58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 ht="42">
      <c r="A93" s="12" t="s">
        <v>160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2443949.0499999998</v>
      </c>
      <c r="H94" s="59">
        <f t="shared" ref="H94:H95" si="27">G94/F94*100</f>
        <v>29.529131627277561</v>
      </c>
      <c r="I94" s="59">
        <v>12253000</v>
      </c>
      <c r="J94" s="59">
        <f>J95</f>
        <v>4651300.45</v>
      </c>
      <c r="K94" s="59">
        <f t="shared" ref="K94:K95" si="28">J94/I94*100</f>
        <v>37.960503142087653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67">
        <v>2443949.0499999998</v>
      </c>
      <c r="H95" s="45">
        <f t="shared" si="27"/>
        <v>29.529131627277561</v>
      </c>
      <c r="I95" s="45">
        <v>12253000</v>
      </c>
      <c r="J95" s="45">
        <v>4651300.45</v>
      </c>
      <c r="K95" s="45">
        <f t="shared" si="28"/>
        <v>37.960503142087653</v>
      </c>
    </row>
    <row r="96" spans="1:11">
      <c r="A96" s="14" t="s">
        <v>20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103</v>
      </c>
      <c r="B97" s="10" t="s">
        <v>30</v>
      </c>
      <c r="C97" s="29">
        <v>1000</v>
      </c>
      <c r="D97" s="43">
        <v>315</v>
      </c>
      <c r="E97" s="43">
        <f t="shared" ref="E97:E98" si="29">(D97*100)/C97</f>
        <v>31.5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78</v>
      </c>
      <c r="B98" s="10" t="s">
        <v>30</v>
      </c>
      <c r="C98" s="29">
        <v>1000</v>
      </c>
      <c r="D98" s="43">
        <v>245</v>
      </c>
      <c r="E98" s="43">
        <f t="shared" si="29"/>
        <v>24.5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60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161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2322063.08</v>
      </c>
      <c r="H101" s="59">
        <f t="shared" ref="H101:H102" si="30">G101/F101*100</f>
        <v>28.322678018198229</v>
      </c>
      <c r="I101" s="59">
        <v>18828247</v>
      </c>
      <c r="J101" s="59">
        <f>J102</f>
        <v>8351367.3099999996</v>
      </c>
      <c r="K101" s="59">
        <f t="shared" ref="K101:K102" si="31">J101/I101*100</f>
        <v>44.355522370191977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2322063.08</v>
      </c>
      <c r="H102" s="45">
        <f t="shared" si="30"/>
        <v>28.322678018198229</v>
      </c>
      <c r="I102" s="45">
        <v>18828247</v>
      </c>
      <c r="J102" s="45">
        <v>8351367.3099999996</v>
      </c>
      <c r="K102" s="45">
        <f t="shared" si="31"/>
        <v>44.355522370191977</v>
      </c>
    </row>
    <row r="103" spans="1:11">
      <c r="A103" s="14" t="s">
        <v>20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79</v>
      </c>
      <c r="B104" s="16" t="s">
        <v>29</v>
      </c>
      <c r="C104" s="29">
        <v>350000</v>
      </c>
      <c r="D104" s="43">
        <v>115217.22</v>
      </c>
      <c r="E104" s="43">
        <f t="shared" ref="E104" si="32">(D104*100)/C104</f>
        <v>32.919205714285717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162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19</v>
      </c>
      <c r="I106" s="59">
        <v>3362500</v>
      </c>
      <c r="J106" s="59">
        <f>J107</f>
        <v>1008628.9</v>
      </c>
      <c r="K106" s="59">
        <f>J106/I106*100</f>
        <v>29.996398513011151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19</v>
      </c>
      <c r="I107" s="45">
        <v>3362500</v>
      </c>
      <c r="J107" s="45">
        <v>1008628.9</v>
      </c>
      <c r="K107" s="45">
        <f>J107/I107*100</f>
        <v>29.996398513011151</v>
      </c>
    </row>
    <row r="108" spans="1:11">
      <c r="A108" s="14" t="s">
        <v>20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80</v>
      </c>
      <c r="B109" s="10" t="s">
        <v>29</v>
      </c>
      <c r="C109" s="29">
        <v>2350000</v>
      </c>
      <c r="D109" s="43">
        <v>1847574</v>
      </c>
      <c r="E109" s="43">
        <f t="shared" ref="E109:E110" si="33">(D109*100)/C109</f>
        <v>78.620170212765956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151</v>
      </c>
      <c r="B110" s="10" t="s">
        <v>29</v>
      </c>
      <c r="C110" s="29">
        <v>1000000</v>
      </c>
      <c r="D110" s="43">
        <v>513353</v>
      </c>
      <c r="E110" s="43">
        <f t="shared" si="33"/>
        <v>51.335299999999997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163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7589764.5199999996</v>
      </c>
      <c r="H112" s="59">
        <f t="shared" ref="H112:H114" si="34">G112/F112*100</f>
        <v>36.635265167422077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6109764.5199999996</v>
      </c>
      <c r="H113" s="45">
        <f t="shared" si="34"/>
        <v>32.280510590634591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1480000</v>
      </c>
      <c r="H114" s="45">
        <f t="shared" si="34"/>
        <v>82.681564245810051</v>
      </c>
      <c r="I114" s="45">
        <v>0</v>
      </c>
      <c r="J114" s="45">
        <v>0</v>
      </c>
      <c r="K114" s="45">
        <v>0</v>
      </c>
    </row>
    <row r="115" spans="1:11">
      <c r="A115" s="14" t="s">
        <v>20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61</v>
      </c>
      <c r="B116" s="10" t="s">
        <v>30</v>
      </c>
      <c r="C116" s="29">
        <v>300000</v>
      </c>
      <c r="D116" s="43">
        <v>267450</v>
      </c>
      <c r="E116" s="43">
        <f t="shared" ref="E116:E117" si="35">(D116*100)/C116</f>
        <v>89.15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89</v>
      </c>
      <c r="B117" s="10" t="s">
        <v>62</v>
      </c>
      <c r="C117" s="29">
        <v>400</v>
      </c>
      <c r="D117" s="43">
        <v>230</v>
      </c>
      <c r="E117" s="43">
        <f t="shared" si="35"/>
        <v>57.5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164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6205338.7999999998</v>
      </c>
      <c r="H119" s="59">
        <f t="shared" ref="H119:H121" si="36">G119/F119*100</f>
        <v>49.909426374545568</v>
      </c>
      <c r="I119" s="59">
        <v>38315000</v>
      </c>
      <c r="J119" s="59">
        <f>J120</f>
        <v>8938223.8000000007</v>
      </c>
      <c r="K119" s="59">
        <f>J119/I119*100</f>
        <v>23.328262560354954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4067930.8</v>
      </c>
      <c r="H120" s="45">
        <f t="shared" si="36"/>
        <v>40.484980095541403</v>
      </c>
      <c r="I120" s="45">
        <v>38315000</v>
      </c>
      <c r="J120" s="45">
        <v>8938223.8000000007</v>
      </c>
      <c r="K120" s="45">
        <f>J120/I120*100</f>
        <v>23.328262560354954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2137408</v>
      </c>
      <c r="H121" s="45">
        <f t="shared" si="36"/>
        <v>89.611269495220526</v>
      </c>
      <c r="I121" s="45">
        <v>0</v>
      </c>
      <c r="J121" s="45">
        <v>0</v>
      </c>
      <c r="K121" s="45">
        <v>0</v>
      </c>
    </row>
    <row r="122" spans="1:11">
      <c r="A122" s="14" t="s">
        <v>20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104</v>
      </c>
      <c r="B123" s="10" t="s">
        <v>63</v>
      </c>
      <c r="C123" s="29">
        <v>60000</v>
      </c>
      <c r="D123" s="43">
        <v>23786</v>
      </c>
      <c r="E123" s="43">
        <f t="shared" ref="E123" si="37">(D123*100)/C123</f>
        <v>39.643333333333331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105</v>
      </c>
      <c r="B124" s="35" t="s">
        <v>29</v>
      </c>
      <c r="C124" s="65">
        <v>5000000</v>
      </c>
      <c r="D124" s="66">
        <v>2982022</v>
      </c>
      <c r="E124" s="66">
        <f>(D124*100)/C124</f>
        <v>59.640439999999998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165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23338701.98</v>
      </c>
      <c r="H126" s="59">
        <f t="shared" ref="H126:H128" si="38">G126/F126*100</f>
        <v>65.359868880923045</v>
      </c>
      <c r="I126" s="59">
        <v>73433500</v>
      </c>
      <c r="J126" s="59">
        <f>J127</f>
        <v>15513040.060000001</v>
      </c>
      <c r="K126" s="59">
        <f t="shared" ref="K126:K127" si="39">J126/I126*100</f>
        <v>21.125290310280732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4725026.9800000004</v>
      </c>
      <c r="H127" s="45">
        <f t="shared" si="38"/>
        <v>27.986394721411102</v>
      </c>
      <c r="I127" s="45">
        <v>73433500</v>
      </c>
      <c r="J127" s="45">
        <v>15513040.060000001</v>
      </c>
      <c r="K127" s="45">
        <f t="shared" si="39"/>
        <v>21.125290310280732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18613675</v>
      </c>
      <c r="H128" s="45">
        <f t="shared" si="38"/>
        <v>98.878999399724833</v>
      </c>
      <c r="I128" s="45">
        <v>0</v>
      </c>
      <c r="J128" s="45">
        <v>0</v>
      </c>
      <c r="K128" s="45">
        <v>0</v>
      </c>
    </row>
    <row r="129" spans="1:11">
      <c r="A129" s="14" t="s">
        <v>20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110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107</v>
      </c>
      <c r="B131" s="16" t="s">
        <v>29</v>
      </c>
      <c r="C131" s="29">
        <v>112385</v>
      </c>
      <c r="D131" s="43">
        <v>60802.285000000003</v>
      </c>
      <c r="E131" s="43">
        <f t="shared" ref="E131:E150" si="40">(D131*100)/C131</f>
        <v>54.101779596921297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108</v>
      </c>
      <c r="B132" s="16" t="s">
        <v>30</v>
      </c>
      <c r="C132" s="29">
        <v>42000</v>
      </c>
      <c r="D132" s="43">
        <v>15968</v>
      </c>
      <c r="E132" s="43">
        <f t="shared" si="40"/>
        <v>38.019047619047619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109</v>
      </c>
      <c r="B133" s="10" t="s">
        <v>30</v>
      </c>
      <c r="C133" s="29">
        <v>42000</v>
      </c>
      <c r="D133" s="43">
        <v>11823</v>
      </c>
      <c r="E133" s="43">
        <f t="shared" si="40"/>
        <v>28.15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29</v>
      </c>
      <c r="C134" s="29">
        <v>210000</v>
      </c>
      <c r="D134" s="43">
        <v>135952.64499999999</v>
      </c>
      <c r="E134" s="43">
        <f t="shared" si="40"/>
        <v>64.73935476190475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111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107</v>
      </c>
      <c r="B136" s="16" t="s">
        <v>29</v>
      </c>
      <c r="C136" s="29">
        <v>25937</v>
      </c>
      <c r="D136" s="43">
        <v>29862.017500000002</v>
      </c>
      <c r="E136" s="43">
        <f t="shared" si="40"/>
        <v>115.13288930870957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108</v>
      </c>
      <c r="B137" s="16" t="s">
        <v>30</v>
      </c>
      <c r="C137" s="29">
        <v>2615</v>
      </c>
      <c r="D137" s="43">
        <v>1086</v>
      </c>
      <c r="E137" s="43">
        <f t="shared" si="40"/>
        <v>41.529636711281071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109</v>
      </c>
      <c r="B138" s="16" t="s">
        <v>30</v>
      </c>
      <c r="C138" s="29">
        <v>2615</v>
      </c>
      <c r="D138" s="43">
        <v>398</v>
      </c>
      <c r="E138" s="43">
        <f t="shared" si="40"/>
        <v>15.219885277246654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112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107</v>
      </c>
      <c r="B140" s="16" t="s">
        <v>29</v>
      </c>
      <c r="C140" s="29">
        <v>67096</v>
      </c>
      <c r="D140" s="43">
        <v>30816.49</v>
      </c>
      <c r="E140" s="43">
        <f t="shared" si="40"/>
        <v>45.928952545606293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108</v>
      </c>
      <c r="B141" s="16" t="s">
        <v>30</v>
      </c>
      <c r="C141" s="29">
        <v>8387</v>
      </c>
      <c r="D141" s="43">
        <v>3248</v>
      </c>
      <c r="E141" s="43">
        <f t="shared" si="40"/>
        <v>38.726600691546444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109</v>
      </c>
      <c r="B142" s="16" t="s">
        <v>30</v>
      </c>
      <c r="C142" s="29">
        <v>8387</v>
      </c>
      <c r="D142" s="43">
        <v>1084</v>
      </c>
      <c r="E142" s="43">
        <f t="shared" si="40"/>
        <v>12.924764516513653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113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108</v>
      </c>
      <c r="B144" s="16" t="s">
        <v>30</v>
      </c>
      <c r="C144" s="29">
        <v>23793</v>
      </c>
      <c r="D144" s="43">
        <v>11538</v>
      </c>
      <c r="E144" s="43">
        <f t="shared" si="40"/>
        <v>48.493254318497037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109</v>
      </c>
      <c r="B145" s="16" t="s">
        <v>30</v>
      </c>
      <c r="C145" s="29">
        <v>23793</v>
      </c>
      <c r="D145" s="43">
        <v>10240</v>
      </c>
      <c r="E145" s="43">
        <f t="shared" si="40"/>
        <v>43.037868280586729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84</v>
      </c>
      <c r="B146" s="16" t="s">
        <v>76</v>
      </c>
      <c r="C146" s="29">
        <v>2792</v>
      </c>
      <c r="D146" s="43">
        <v>673</v>
      </c>
      <c r="E146" s="43">
        <f t="shared" si="40"/>
        <v>24.104584527220631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114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107</v>
      </c>
      <c r="B148" s="16" t="s">
        <v>29</v>
      </c>
      <c r="C148" s="29">
        <v>19352</v>
      </c>
      <c r="D148" s="43">
        <v>162.36000000000001</v>
      </c>
      <c r="E148" s="43">
        <f t="shared" si="40"/>
        <v>0.83898305084745772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108</v>
      </c>
      <c r="B149" s="16" t="s">
        <v>30</v>
      </c>
      <c r="C149" s="29">
        <v>7205</v>
      </c>
      <c r="D149" s="43">
        <v>130</v>
      </c>
      <c r="E149" s="43">
        <f t="shared" si="40"/>
        <v>1.8043025676613462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115</v>
      </c>
      <c r="B150" s="16" t="s">
        <v>30</v>
      </c>
      <c r="C150" s="29">
        <v>7205</v>
      </c>
      <c r="D150" s="43">
        <v>117</v>
      </c>
      <c r="E150" s="43">
        <f t="shared" si="40"/>
        <v>1.6238723108952116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63">
      <c r="A151" s="12" t="s">
        <v>166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16141986.4</v>
      </c>
      <c r="H152" s="59">
        <f t="shared" ref="H152:H154" si="41">G152/F152*100</f>
        <v>24.841506989084316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16141986.4</v>
      </c>
      <c r="H153" s="45">
        <f t="shared" si="41"/>
        <v>27.508544493088777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20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116</v>
      </c>
      <c r="B156" s="10" t="s">
        <v>63</v>
      </c>
      <c r="C156" s="29">
        <v>200000</v>
      </c>
      <c r="D156" s="43">
        <v>118812</v>
      </c>
      <c r="E156" s="43">
        <f t="shared" ref="E156:E159" si="42">(D156*100)/C156</f>
        <v>59.405999999999999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64</v>
      </c>
      <c r="B157" s="16" t="s">
        <v>30</v>
      </c>
      <c r="C157" s="29">
        <v>200000</v>
      </c>
      <c r="D157" s="43">
        <v>35152</v>
      </c>
      <c r="E157" s="43">
        <f t="shared" si="42"/>
        <v>17.576000000000001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64</v>
      </c>
      <c r="B158" s="16" t="s">
        <v>63</v>
      </c>
      <c r="C158" s="29">
        <v>200000</v>
      </c>
      <c r="D158" s="43">
        <v>44014</v>
      </c>
      <c r="E158" s="43">
        <f t="shared" si="42"/>
        <v>22.007000000000001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64</v>
      </c>
      <c r="B159" s="16" t="s">
        <v>29</v>
      </c>
      <c r="C159" s="29">
        <v>2000000</v>
      </c>
      <c r="D159" s="43">
        <v>452683.47749999998</v>
      </c>
      <c r="E159" s="43">
        <f t="shared" si="42"/>
        <v>22.634173874999998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167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19</v>
      </c>
      <c r="I161" s="59">
        <v>997805</v>
      </c>
      <c r="J161" s="59">
        <f>J162</f>
        <v>39213</v>
      </c>
      <c r="K161" s="59">
        <f t="shared" ref="K161:K162" si="43">J161/I161*100</f>
        <v>3.9299261879826219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19</v>
      </c>
      <c r="I162" s="45">
        <v>997805</v>
      </c>
      <c r="J162" s="45">
        <v>39213</v>
      </c>
      <c r="K162" s="45">
        <f t="shared" si="43"/>
        <v>3.9299261879826219</v>
      </c>
    </row>
    <row r="163" spans="1:11">
      <c r="A163" s="14" t="s">
        <v>20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117</v>
      </c>
      <c r="B164" s="16" t="s">
        <v>33</v>
      </c>
      <c r="C164" s="29">
        <v>30</v>
      </c>
      <c r="D164" s="43">
        <v>11</v>
      </c>
      <c r="E164" s="43">
        <f t="shared" ref="E164:E169" si="44">(D164*100)/C164</f>
        <v>36.666666666666664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118</v>
      </c>
      <c r="B165" s="16" t="s">
        <v>33</v>
      </c>
      <c r="C165" s="29">
        <v>30</v>
      </c>
      <c r="D165" s="43">
        <v>11</v>
      </c>
      <c r="E165" s="43">
        <f t="shared" si="44"/>
        <v>36.666666666666664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119</v>
      </c>
      <c r="B166" s="10" t="s">
        <v>29</v>
      </c>
      <c r="C166" s="29">
        <v>4400</v>
      </c>
      <c r="D166" s="43">
        <v>1111.03</v>
      </c>
      <c r="E166" s="43">
        <f t="shared" si="44"/>
        <v>25.250681818181818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120</v>
      </c>
      <c r="B167" s="16" t="s">
        <v>29</v>
      </c>
      <c r="C167" s="29">
        <v>4400</v>
      </c>
      <c r="D167" s="43">
        <v>479.83</v>
      </c>
      <c r="E167" s="43">
        <f t="shared" si="44"/>
        <v>10.905227272727272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121</v>
      </c>
      <c r="B168" s="16" t="s">
        <v>29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122</v>
      </c>
      <c r="B169" s="16" t="s">
        <v>29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168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19</v>
      </c>
      <c r="I171" s="59">
        <v>788445</v>
      </c>
      <c r="J171" s="59">
        <f>J172</f>
        <v>59796</v>
      </c>
      <c r="K171" s="59">
        <f t="shared" ref="K171:K172" si="45">J171/I171*100</f>
        <v>7.5840420067347756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19</v>
      </c>
      <c r="I172" s="45">
        <v>788445</v>
      </c>
      <c r="J172" s="45">
        <v>59796</v>
      </c>
      <c r="K172" s="45">
        <f t="shared" si="45"/>
        <v>7.5840420067347756</v>
      </c>
    </row>
    <row r="173" spans="1:11">
      <c r="A173" s="14" t="s">
        <v>20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124</v>
      </c>
      <c r="B174" s="10" t="s">
        <v>29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125</v>
      </c>
      <c r="B175" s="10" t="s">
        <v>30</v>
      </c>
      <c r="C175" s="29">
        <v>90</v>
      </c>
      <c r="D175" s="43">
        <v>1</v>
      </c>
      <c r="E175" s="43">
        <f t="shared" si="46"/>
        <v>1.1111111111111112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126</v>
      </c>
      <c r="B176" s="10" t="s">
        <v>29</v>
      </c>
      <c r="C176" s="29">
        <v>3075</v>
      </c>
      <c r="D176" s="43">
        <v>1202</v>
      </c>
      <c r="E176" s="43">
        <f t="shared" si="46"/>
        <v>39.08943089430894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127</v>
      </c>
      <c r="B177" s="10" t="s">
        <v>29</v>
      </c>
      <c r="C177" s="29">
        <v>3285</v>
      </c>
      <c r="D177" s="43">
        <v>73</v>
      </c>
      <c r="E177" s="43">
        <f t="shared" si="46"/>
        <v>2.2222222222222223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128</v>
      </c>
      <c r="B178" s="10" t="s">
        <v>29</v>
      </c>
      <c r="C178" s="29">
        <v>4181</v>
      </c>
      <c r="D178" s="43">
        <v>812.53099999999995</v>
      </c>
      <c r="E178" s="43">
        <f t="shared" si="46"/>
        <v>19.433891413537427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129</v>
      </c>
      <c r="B179" s="10" t="s">
        <v>30</v>
      </c>
      <c r="C179" s="29">
        <v>290</v>
      </c>
      <c r="D179" s="43">
        <v>135</v>
      </c>
      <c r="E179" s="43">
        <f t="shared" si="46"/>
        <v>46.551724137931032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123</v>
      </c>
      <c r="B180" s="10" t="s">
        <v>29</v>
      </c>
      <c r="C180" s="29">
        <v>1209</v>
      </c>
      <c r="D180" s="43">
        <v>408.43</v>
      </c>
      <c r="E180" s="43">
        <f t="shared" si="46"/>
        <v>33.782464846980979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169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19</v>
      </c>
      <c r="I182" s="59">
        <v>16674100</v>
      </c>
      <c r="J182" s="59">
        <f>J183</f>
        <v>1492111.56</v>
      </c>
      <c r="K182" s="59">
        <f t="shared" ref="K182:K183" si="47">J182/I182*100</f>
        <v>8.9486782495007233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19</v>
      </c>
      <c r="I183" s="45">
        <v>16674100</v>
      </c>
      <c r="J183" s="45">
        <v>1492111.56</v>
      </c>
      <c r="K183" s="45">
        <f t="shared" si="47"/>
        <v>8.9486782495007233</v>
      </c>
    </row>
    <row r="184" spans="1:11">
      <c r="A184" s="14" t="s">
        <v>20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81</v>
      </c>
      <c r="B185" s="16" t="s">
        <v>82</v>
      </c>
      <c r="C185" s="29">
        <v>43</v>
      </c>
      <c r="D185" s="43">
        <v>8</v>
      </c>
      <c r="E185" s="43">
        <f t="shared" ref="E185:E190" si="48">(D185*100)/C185</f>
        <v>18.604651162790699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 ht="42">
      <c r="A186" s="15" t="s">
        <v>83</v>
      </c>
      <c r="B186" s="16" t="s">
        <v>82</v>
      </c>
      <c r="C186" s="29">
        <v>43</v>
      </c>
      <c r="D186" s="43">
        <v>1</v>
      </c>
      <c r="E186" s="43">
        <f t="shared" si="48"/>
        <v>2.3255813953488373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132</v>
      </c>
      <c r="B187" s="16" t="s">
        <v>63</v>
      </c>
      <c r="C187" s="29">
        <v>5033</v>
      </c>
      <c r="D187" s="43">
        <v>225</v>
      </c>
      <c r="E187" s="43">
        <f t="shared" si="48"/>
        <v>4.4704947347506456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131</v>
      </c>
      <c r="B188" s="16" t="s">
        <v>63</v>
      </c>
      <c r="C188" s="29">
        <v>608</v>
      </c>
      <c r="D188" s="43">
        <v>66</v>
      </c>
      <c r="E188" s="43">
        <f t="shared" si="48"/>
        <v>10.855263157894736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>
      <c r="A189" s="15" t="s">
        <v>130</v>
      </c>
      <c r="B189" s="16" t="s">
        <v>63</v>
      </c>
      <c r="C189" s="29">
        <v>1359</v>
      </c>
      <c r="D189" s="43">
        <v>6</v>
      </c>
      <c r="E189" s="43">
        <f t="shared" si="48"/>
        <v>0.44150110375275936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106</v>
      </c>
      <c r="B190" s="10" t="s">
        <v>63</v>
      </c>
      <c r="C190" s="29">
        <v>7000</v>
      </c>
      <c r="D190" s="43">
        <v>297</v>
      </c>
      <c r="E190" s="43">
        <f t="shared" si="48"/>
        <v>4.2428571428571429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65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 ht="42">
      <c r="A192" s="12" t="s">
        <v>170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3978005.7</v>
      </c>
      <c r="H193" s="59">
        <f t="shared" ref="H193:H195" si="49">G193/F193*100</f>
        <v>13.1194657898382</v>
      </c>
      <c r="I193" s="59">
        <v>6950000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702745.7</v>
      </c>
      <c r="H194" s="45">
        <f t="shared" si="49"/>
        <v>24.987402218745551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3275260</v>
      </c>
      <c r="H195" s="45">
        <f t="shared" si="49"/>
        <v>11.906139808789851</v>
      </c>
      <c r="I195" s="45">
        <v>6950000</v>
      </c>
      <c r="J195" s="45">
        <v>0</v>
      </c>
      <c r="K195" s="45">
        <v>0</v>
      </c>
    </row>
    <row r="196" spans="1:11">
      <c r="A196" s="14" t="s">
        <v>20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66</v>
      </c>
      <c r="B197" s="16" t="s">
        <v>33</v>
      </c>
      <c r="C197" s="29">
        <v>6</v>
      </c>
      <c r="D197" s="43">
        <v>3</v>
      </c>
      <c r="E197" s="43">
        <f t="shared" ref="E197:E201" si="50">(D197*100)/C197</f>
        <v>50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67</v>
      </c>
      <c r="B198" s="16" t="s">
        <v>33</v>
      </c>
      <c r="C198" s="29">
        <v>6</v>
      </c>
      <c r="D198" s="43">
        <v>2</v>
      </c>
      <c r="E198" s="43">
        <f t="shared" si="50"/>
        <v>33.333333333333336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34</v>
      </c>
      <c r="B199" s="16" t="s">
        <v>33</v>
      </c>
      <c r="C199" s="29">
        <v>6</v>
      </c>
      <c r="D199" s="43">
        <v>3</v>
      </c>
      <c r="E199" s="43">
        <f t="shared" si="50"/>
        <v>50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68</v>
      </c>
      <c r="B200" s="16" t="s">
        <v>7</v>
      </c>
      <c r="C200" s="29">
        <v>600</v>
      </c>
      <c r="D200" s="43">
        <v>96.5</v>
      </c>
      <c r="E200" s="43">
        <f t="shared" si="50"/>
        <v>16.083333333333332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90</v>
      </c>
      <c r="B201" s="10" t="s">
        <v>33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171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1555342.99</v>
      </c>
      <c r="K203" s="59">
        <f t="shared" ref="K203:K204" si="52">J203/I203*100</f>
        <v>24.453156041191729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1555342.99</v>
      </c>
      <c r="K204" s="45">
        <f t="shared" si="52"/>
        <v>24.453156041191729</v>
      </c>
    </row>
    <row r="205" spans="1:11">
      <c r="A205" s="14" t="s">
        <v>20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133</v>
      </c>
      <c r="B206" s="10" t="s">
        <v>85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134</v>
      </c>
      <c r="B207" s="10" t="s">
        <v>85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135</v>
      </c>
      <c r="B208" s="10" t="s">
        <v>85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136</v>
      </c>
      <c r="B209" s="10" t="s">
        <v>85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137</v>
      </c>
      <c r="B210" s="10" t="s">
        <v>85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 ht="39">
      <c r="A211" s="41" t="s">
        <v>69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 ht="42">
      <c r="A212" s="12" t="s">
        <v>172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240405.21</v>
      </c>
      <c r="H213" s="59">
        <f t="shared" ref="H213:H214" si="54">G213/F213*100</f>
        <v>27.792509826589594</v>
      </c>
      <c r="I213" s="59">
        <v>8005400</v>
      </c>
      <c r="J213" s="59">
        <f>J214</f>
        <v>2684863.83</v>
      </c>
      <c r="K213" s="59">
        <f t="shared" ref="K213:K214" si="55">J213/I213*100</f>
        <v>33.538159617258351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67">
        <v>240405.21</v>
      </c>
      <c r="H214" s="45">
        <f t="shared" si="54"/>
        <v>27.792509826589594</v>
      </c>
      <c r="I214" s="45">
        <v>8005400</v>
      </c>
      <c r="J214" s="45">
        <v>2684863.83</v>
      </c>
      <c r="K214" s="45">
        <f t="shared" si="55"/>
        <v>33.538159617258351</v>
      </c>
    </row>
    <row r="215" spans="1:11">
      <c r="A215" s="14" t="s">
        <v>20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138</v>
      </c>
      <c r="B216" s="10" t="s">
        <v>30</v>
      </c>
      <c r="C216" s="29">
        <v>600</v>
      </c>
      <c r="D216" s="43">
        <v>400</v>
      </c>
      <c r="E216" s="43">
        <f t="shared" ref="E216:E217" si="56">(D216*100)/C216</f>
        <v>66.666666666666671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86</v>
      </c>
      <c r="B217" s="16" t="s">
        <v>30</v>
      </c>
      <c r="C217" s="29">
        <v>600</v>
      </c>
      <c r="D217" s="43">
        <v>60</v>
      </c>
      <c r="E217" s="43">
        <f t="shared" si="56"/>
        <v>10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59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173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766924.38</v>
      </c>
      <c r="H220" s="59">
        <f t="shared" ref="H220:H221" si="57">G220/F220*100</f>
        <v>31.495867761806984</v>
      </c>
      <c r="I220" s="59">
        <v>2200000</v>
      </c>
      <c r="J220" s="59">
        <f>J221</f>
        <v>446618.14</v>
      </c>
      <c r="K220" s="59">
        <f t="shared" ref="K220:K221" si="58">J220/I220*100</f>
        <v>20.300824545454546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766924.38</v>
      </c>
      <c r="H221" s="45">
        <f t="shared" si="57"/>
        <v>31.495867761806984</v>
      </c>
      <c r="I221" s="45">
        <v>2200000</v>
      </c>
      <c r="J221" s="45">
        <v>446618.14</v>
      </c>
      <c r="K221" s="45">
        <f t="shared" si="58"/>
        <v>20.300824545454546</v>
      </c>
    </row>
    <row r="222" spans="1:11">
      <c r="A222" s="14" t="s">
        <v>20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139</v>
      </c>
      <c r="B223" s="10" t="s">
        <v>87</v>
      </c>
      <c r="C223" s="29">
        <v>48</v>
      </c>
      <c r="D223" s="43">
        <v>25</v>
      </c>
      <c r="E223" s="43">
        <f t="shared" ref="E223" si="59">(D223*100)/C223</f>
        <v>52.083333333333336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174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2241508.86</v>
      </c>
      <c r="H225" s="59">
        <f t="shared" ref="H225:H226" si="60">G225/F225*100</f>
        <v>28.296520355993181</v>
      </c>
      <c r="I225" s="59">
        <v>2208000</v>
      </c>
      <c r="J225" s="59">
        <f>J226</f>
        <v>378160</v>
      </c>
      <c r="K225" s="59">
        <f t="shared" ref="K225:K226" si="61">J225/I225*100</f>
        <v>17.126811594202898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2241508.86</v>
      </c>
      <c r="H226" s="45">
        <f t="shared" si="60"/>
        <v>28.296520355993181</v>
      </c>
      <c r="I226" s="45">
        <v>2208000</v>
      </c>
      <c r="J226" s="45">
        <v>378160</v>
      </c>
      <c r="K226" s="45">
        <f t="shared" si="61"/>
        <v>17.126811594202898</v>
      </c>
    </row>
    <row r="227" spans="1:11">
      <c r="A227" s="14" t="s">
        <v>20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140</v>
      </c>
      <c r="B228" s="10" t="s">
        <v>29</v>
      </c>
      <c r="C228" s="29">
        <v>1470000</v>
      </c>
      <c r="D228" s="43">
        <v>444240</v>
      </c>
      <c r="E228" s="43">
        <f t="shared" ref="E228" si="62">(D228*100)/C228</f>
        <v>30.220408163265308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28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175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2625102.4500000002</v>
      </c>
      <c r="H231" s="59">
        <f t="shared" ref="H231:H232" si="63">G231/F231*100</f>
        <v>37.834951645215689</v>
      </c>
      <c r="I231" s="59">
        <v>1500000</v>
      </c>
      <c r="J231" s="59">
        <f>J232</f>
        <v>364052</v>
      </c>
      <c r="K231" s="59">
        <f t="shared" ref="K231:K232" si="64">J231/I231*100</f>
        <v>24.270133333333334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2625102.4500000002</v>
      </c>
      <c r="H232" s="45">
        <f t="shared" si="63"/>
        <v>37.834951645215689</v>
      </c>
      <c r="I232" s="45">
        <v>1500000</v>
      </c>
      <c r="J232" s="45">
        <v>364052</v>
      </c>
      <c r="K232" s="45">
        <f t="shared" si="64"/>
        <v>24.270133333333334</v>
      </c>
    </row>
    <row r="233" spans="1:11">
      <c r="A233" s="14" t="s">
        <v>20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141</v>
      </c>
      <c r="B234" s="10" t="s">
        <v>29</v>
      </c>
      <c r="C234" s="29">
        <v>12000</v>
      </c>
      <c r="D234" s="43">
        <v>6750</v>
      </c>
      <c r="E234" s="43">
        <f t="shared" ref="E234:E235" si="65">(D234*100)/C234</f>
        <v>56.25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142</v>
      </c>
      <c r="B235" s="10" t="s">
        <v>30</v>
      </c>
      <c r="C235" s="29">
        <v>1200</v>
      </c>
      <c r="D235" s="43">
        <v>235</v>
      </c>
      <c r="E235" s="43">
        <f t="shared" si="65"/>
        <v>19.583333333333332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31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176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7891720.5999999996</v>
      </c>
      <c r="H238" s="59">
        <f t="shared" ref="H238:H240" si="66">G238/F238*100</f>
        <v>45.11513914614347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59002</v>
      </c>
      <c r="H239" s="45">
        <f t="shared" si="66"/>
        <v>10.692642261689016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7832718.5999999996</v>
      </c>
      <c r="H240" s="45">
        <f t="shared" si="66"/>
        <v>46.236370612611125</v>
      </c>
      <c r="I240" s="45">
        <v>0</v>
      </c>
      <c r="J240" s="45">
        <v>0</v>
      </c>
      <c r="K240" s="45">
        <v>0</v>
      </c>
    </row>
    <row r="241" spans="1:11">
      <c r="A241" s="14" t="s">
        <v>20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32</v>
      </c>
      <c r="B242" s="16" t="s">
        <v>33</v>
      </c>
      <c r="C242" s="29">
        <v>13</v>
      </c>
      <c r="D242" s="43">
        <v>7</v>
      </c>
      <c r="E242" s="43">
        <f t="shared" ref="E242:E244" si="67">(D242*100)/C242</f>
        <v>53.846153846153847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34</v>
      </c>
      <c r="B243" s="16" t="s">
        <v>33</v>
      </c>
      <c r="C243" s="29">
        <v>13</v>
      </c>
      <c r="D243" s="43">
        <v>2</v>
      </c>
      <c r="E243" s="43">
        <f t="shared" si="67"/>
        <v>15.384615384615385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35</v>
      </c>
      <c r="B244" s="10" t="s">
        <v>33</v>
      </c>
      <c r="C244" s="29">
        <v>13</v>
      </c>
      <c r="D244" s="43">
        <v>4</v>
      </c>
      <c r="E244" s="43">
        <f t="shared" si="67"/>
        <v>30.76923076923077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36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177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1022325.27</v>
      </c>
      <c r="H247" s="59">
        <f t="shared" ref="H247:H248" si="68">G247/F247*100</f>
        <v>11.551959027322651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1022325.27</v>
      </c>
      <c r="H248" s="45">
        <f t="shared" si="68"/>
        <v>11.551959027322651</v>
      </c>
      <c r="I248" s="45">
        <v>0</v>
      </c>
      <c r="J248" s="45">
        <v>0</v>
      </c>
      <c r="K248" s="45">
        <v>0</v>
      </c>
    </row>
    <row r="249" spans="1:11">
      <c r="A249" s="14" t="s">
        <v>20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143</v>
      </c>
      <c r="B250" s="10" t="s">
        <v>33</v>
      </c>
      <c r="C250" s="29">
        <v>116</v>
      </c>
      <c r="D250" s="43">
        <v>10</v>
      </c>
      <c r="E250" s="43">
        <f t="shared" ref="E250:E253" si="69">(D250*100)/C250</f>
        <v>8.6206896551724146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144</v>
      </c>
      <c r="B251" s="10" t="s">
        <v>37</v>
      </c>
      <c r="C251" s="29">
        <v>84</v>
      </c>
      <c r="D251" s="43">
        <v>10</v>
      </c>
      <c r="E251" s="43">
        <f t="shared" si="69"/>
        <v>11.904761904761905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145</v>
      </c>
      <c r="B252" s="10" t="s">
        <v>30</v>
      </c>
      <c r="C252" s="29">
        <v>1050</v>
      </c>
      <c r="D252" s="43">
        <v>340</v>
      </c>
      <c r="E252" s="43">
        <f t="shared" si="69"/>
        <v>32.38095238095238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146</v>
      </c>
      <c r="B253" s="10" t="s">
        <v>30</v>
      </c>
      <c r="C253" s="29">
        <v>1050</v>
      </c>
      <c r="D253" s="43">
        <v>0</v>
      </c>
      <c r="E253" s="43">
        <f t="shared" si="69"/>
        <v>0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178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20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21</v>
      </c>
      <c r="B259" s="16" t="s">
        <v>22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23</v>
      </c>
      <c r="B260" s="16" t="s">
        <v>22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38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179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21951018.48</v>
      </c>
      <c r="H263" s="59">
        <f t="shared" ref="H263:H265" si="72">G263/F263*100</f>
        <v>27.548830678560854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130618.48</v>
      </c>
      <c r="H264" s="45">
        <f t="shared" si="72"/>
        <v>9.1533622985283802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20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39</v>
      </c>
      <c r="B267" s="16" t="s">
        <v>33</v>
      </c>
      <c r="C267" s="29">
        <v>1</v>
      </c>
      <c r="D267" s="43">
        <v>1</v>
      </c>
      <c r="E267" s="43">
        <f t="shared" ref="E267:E271" si="73">(D267*100)/C267</f>
        <v>100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40</v>
      </c>
      <c r="B268" s="16" t="s">
        <v>7</v>
      </c>
      <c r="C268" s="29">
        <v>100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41</v>
      </c>
      <c r="B269" s="16" t="s">
        <v>33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42</v>
      </c>
      <c r="B270" s="16" t="s">
        <v>7</v>
      </c>
      <c r="C270" s="29">
        <v>100</v>
      </c>
      <c r="D270" s="43">
        <v>45.81</v>
      </c>
      <c r="E270" s="43">
        <f t="shared" si="73"/>
        <v>45.81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43</v>
      </c>
      <c r="B271" s="10" t="s">
        <v>33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2026-02-23T11:20:52Z</cp:lastPrinted>
  <dcterms:created xsi:type="dcterms:W3CDTF">2025-12-09T02:36:38Z</dcterms:created>
  <dcterms:modified xsi:type="dcterms:W3CDTF">2026-03-04T07:23:13Z</dcterms:modified>
  <cp:category/>
  <cp:contentStatus/>
  <cp:version/>
</cp:coreProperties>
</file>